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8800" windowHeight="11835"/>
  </bookViews>
  <sheets>
    <sheet name="2018" sheetId="4" r:id="rId1"/>
  </sheets>
  <externalReferences>
    <externalReference r:id="rId2"/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4" l="1"/>
  <c r="D35" i="4"/>
  <c r="D15" i="4" l="1"/>
  <c r="D29" i="4" l="1"/>
  <c r="D24" i="4" l="1"/>
  <c r="D4" i="4" l="1"/>
  <c r="D14" i="4" l="1"/>
  <c r="D25" i="4" l="1"/>
  <c r="D11" i="4"/>
  <c r="D10" i="4" s="1"/>
  <c r="D21" i="4" l="1"/>
  <c r="D22" i="4" l="1"/>
  <c r="D26" i="4" l="1"/>
  <c r="D23" i="4" s="1"/>
  <c r="D8" i="4" s="1"/>
  <c r="D27" i="4" l="1"/>
  <c r="D16" i="4" l="1"/>
  <c r="F4" i="4"/>
  <c r="G4" i="4" s="1"/>
  <c r="D13" i="4" l="1"/>
</calcChain>
</file>

<file path=xl/sharedStrings.xml><?xml version="1.0" encoding="utf-8"?>
<sst xmlns="http://schemas.openxmlformats.org/spreadsheetml/2006/main" count="43" uniqueCount="43">
  <si>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</si>
  <si>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</si>
  <si>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</si>
  <si>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</si>
  <si>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</si>
  <si>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</si>
  <si>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</si>
  <si>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</si>
  <si>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</si>
  <si>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</si>
  <si>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</si>
  <si>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</si>
  <si>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</si>
  <si>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</si>
  <si>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</si>
  <si>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</si>
  <si>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</si>
  <si>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</si>
  <si>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</si>
  <si>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</si>
  <si>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</si>
  <si>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</si>
  <si>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</si>
  <si>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</si>
  <si>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</si>
  <si>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</si>
  <si>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</si>
  <si>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</si>
  <si>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1) Выручка от регулируемой деятельности (тыс. рублей) с разбивкой по видам деятельности:</t>
  </si>
  <si>
    <t>газ</t>
  </si>
  <si>
    <t>цена (тыс. руб/тыс.кВт))</t>
  </si>
  <si>
    <t>Теплоснабжение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</si>
  <si>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</si>
  <si>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</si>
  <si>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Услуги по ХВС и водоотведению</t>
  </si>
  <si>
    <t>Прочие оказываемые услуги (работы)</t>
  </si>
  <si>
    <t>объем (тыс. м³)</t>
  </si>
  <si>
    <t>цена (тыс. руб/тыс. м³)</t>
  </si>
  <si>
    <t>объем (тыс.кВт.)</t>
  </si>
  <si>
    <t xml:space="preserve"> Информация об основных показателях финансово-хозяйственной деятельности регулируемой организации</t>
  </si>
  <si>
    <t>-</t>
  </si>
  <si>
    <t>www.gpte-tlt.ru</t>
  </si>
  <si>
    <t>113-км - 158,859;
ГПЗ "Кряж" - 158,853; 
п. Кирзавод -158,881;
п.Мехзавод кв.№2 -159,083;
500 кв. -159,020;
п. Поволжский -136,641.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</si>
</sst>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4" fontId="2" fillId="0" borderId="0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87;&#1101;&#1086;$\&#1056;&#1057;&#1058;\&#1057;&#1090;&#1072;&#1085;&#1076;&#1072;&#1088;&#1090;&#1099;%20&#1088;&#1072;&#1089;&#1082;&#1088;&#1099;&#1090;&#1080;&#1103;%20&#1080;&#1085;&#1092;&#1086;&#1088;&#1084;&#1072;&#1094;&#1080;&#1080;\&#1058;&#1077;&#1087;&#1083;&#1086;&#1101;&#1085;&#1077;&#1088;&#1075;&#1080;&#1103;\2017\WARM_BALANCE-&#1076;&#1086;%2030.04.17!!!\&#1057;&#1042;&#1054;&#1044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13_&#1054;&#1090;&#1095;&#1077;&#1090;&#1099;%20&#1076;&#1083;&#1103;%20&#1043;&#1072;&#1079;&#1087;&#1088;&#1086;&#1084;%20&#1090;&#1077;&#1087;&#1083;&#1086;&#1101;&#1085;&#1077;&#1088;&#1075;&#1086;\2018%20&#1075;&#1086;&#1076;\&#1043;&#1086;&#1076;.%20&#1086;&#1090;&#1095;&#1105;&#1090;%20&#1043;&#1055;&#1058;&#1069;%20&#1058;&#1051;&#1058;%20&#1079;&#1072;%202018%20&#1075;&#1086;&#1076;&#1072;%20(&#1076;&#1086;%2022.02.2019&#1075;.)\&#1055;&#1088;&#1080;&#1083;&#1086;&#1078;&#1077;&#1085;&#1080;&#1077;%205%20&#1041;&#1102;&#1076;&#1078;&#1077;&#1090;&#1085;&#1099;&#1077;%20&#1092;&#1086;&#1088;&#1084;&#1099;%20&#1079;&#1072;%202018%20&#1075;.%20%20&#1040;&#1054;%20&#1043;&#1055;&#1058;&#1069;%20&#1058;&#1086;&#1083;&#1100;&#1103;&#1090;&#1090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13_&#1054;&#1090;&#1095;&#1077;&#1090;&#1099;%20&#1076;&#1083;&#1103;%20&#1043;&#1072;&#1079;&#1087;&#1088;&#1086;&#1084;%20&#1090;&#1077;&#1087;&#1083;&#1086;&#1101;&#1085;&#1077;&#1088;&#1075;&#1086;\2018%20&#1075;&#1086;&#1076;\&#1043;&#1086;&#1076;.%20&#1086;&#1090;&#1095;&#1105;&#1090;%20&#1043;&#1055;&#1058;&#1069;%20&#1058;&#1051;&#1058;%20&#1079;&#1072;%202018%20&#1075;&#1086;&#1076;&#1072;%20(&#1076;&#1086;%2022.02.2019&#1075;.)\&#1055;&#1088;&#1080;&#1083;&#1086;&#1078;&#1077;&#1085;&#1080;&#1077;%204%20&#1060;&#1040;%20&#1101;&#1085;&#1077;&#1088;&#1075;&#1086;&#1088;&#1077;&#1089;&#1091;&#1088;&#1089;&#1086;&#1074;%20&#1079;&#1072;%202018&#1075;.%20&#1043;&#1055;&#1058;&#1069;%20&#1058;&#1051;&#105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13_&#1054;&#1090;&#1095;&#1077;&#1090;&#1099;%20&#1076;&#1083;&#1103;%20&#1043;&#1072;&#1079;&#1087;&#1088;&#1086;&#1084;%20&#1090;&#1077;&#1087;&#1083;&#1086;&#1101;&#1085;&#1077;&#1088;&#1075;&#1086;\2018%20&#1075;&#1086;&#1076;\&#1043;&#1086;&#1076;.%20&#1086;&#1090;&#1095;&#1105;&#1090;%20&#1043;&#1055;&#1058;&#1069;%20&#1058;&#1051;&#1058;%20&#1079;&#1072;%202018%20&#1075;&#1086;&#1076;&#1072;%20(&#1076;&#1086;%2022.02.2019&#1075;.)\&#1055;&#1088;&#1080;&#1083;&#1086;&#1078;&#1077;&#1085;&#1080;&#1077;%202%20&#1060;&#1040;%20&#1074;&#1099;&#1088;&#1091;&#1095;&#1082;&#1080;_2018_%20&#1043;&#1055;&#1058;&#1069;%20&#1058;&#1051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свод по форме 8"/>
    </sheetNames>
    <sheetDataSet>
      <sheetData sheetId="0"/>
      <sheetData sheetId="1">
        <row r="3">
          <cell r="N3">
            <v>602434.19690663938</v>
          </cell>
        </row>
        <row r="61">
          <cell r="D61">
            <v>4780.1034237288141</v>
          </cell>
          <cell r="F61">
            <v>362.41027222784777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титульный ГПТЭ ТЛТ"/>
      <sheetName val="БДР отч.пер."/>
      <sheetName val="ПрДр отч.пер."/>
      <sheetName val="КВ 1 кв."/>
      <sheetName val="КВ 1 плг"/>
      <sheetName val="КВ 9 мес."/>
      <sheetName val="ф17 новая форма"/>
      <sheetName val="КВ год"/>
      <sheetName val="БДР по кот.год"/>
    </sheetNames>
    <sheetDataSet>
      <sheetData sheetId="0"/>
      <sheetData sheetId="1"/>
      <sheetData sheetId="2">
        <row r="47">
          <cell r="O47">
            <v>264824.82224999997</v>
          </cell>
        </row>
        <row r="55">
          <cell r="O55">
            <v>141813.25924000001</v>
          </cell>
        </row>
        <row r="60">
          <cell r="O60">
            <v>28585.521369999999</v>
          </cell>
        </row>
        <row r="70">
          <cell r="O70">
            <v>7493.4858599999989</v>
          </cell>
        </row>
        <row r="73">
          <cell r="O73">
            <v>31912.009050000001</v>
          </cell>
        </row>
        <row r="74">
          <cell r="O74">
            <v>29355.704079999996</v>
          </cell>
        </row>
        <row r="75">
          <cell r="O75">
            <v>18811.321769999995</v>
          </cell>
        </row>
        <row r="191">
          <cell r="O191">
            <v>24788.003600000004</v>
          </cell>
        </row>
        <row r="319">
          <cell r="O319">
            <v>54840.195040000021</v>
          </cell>
        </row>
        <row r="333">
          <cell r="O333">
            <v>25022.428175084515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факт_2018"/>
      <sheetName val="Факт 2017-факт 2018"/>
      <sheetName val="План-факт_4 кв. 2018"/>
      <sheetName val="Факт-факт_4 кв. 2017-2018"/>
    </sheetNames>
    <sheetDataSet>
      <sheetData sheetId="0"/>
      <sheetData sheetId="1">
        <row r="35">
          <cell r="G35">
            <v>6552.6916500000007</v>
          </cell>
        </row>
        <row r="59">
          <cell r="G59">
            <v>202.72400499999998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факт_2018"/>
      <sheetName val="Факт-факт_ 2017-2018"/>
      <sheetName val="План-факт_4 кв. 2018"/>
      <sheetName val="Факт-факт_4 кв. 2017-2018"/>
      <sheetName val="П-3 (2018)"/>
      <sheetName val="90_1кв"/>
      <sheetName val="90_1пг"/>
      <sheetName val="90_1 9 мес."/>
      <sheetName val="90_2018"/>
    </sheetNames>
    <sheetDataSet>
      <sheetData sheetId="0">
        <row r="9">
          <cell r="G9">
            <v>199.27343999999999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2"/>
  <sheetViews>
    <sheetView tabSelected="1" topLeftCell="A28" zoomScaleNormal="100" workbookViewId="0">
      <selection activeCell="H30" sqref="H30"/>
    </sheetView>
  </sheetViews>
  <sheetFormatPr defaultRowHeight="15" x14ac:dyDescent="0.25"/>
  <cols>
    <col min="3" max="3" width="62" customWidth="1"/>
    <col min="4" max="4" width="29.28515625" style="2" customWidth="1"/>
    <col min="5" max="5" width="15" bestFit="1" customWidth="1"/>
    <col min="6" max="6" width="10.28515625" hidden="1" customWidth="1"/>
    <col min="7" max="7" width="0" hidden="1" customWidth="1"/>
    <col min="8" max="8" width="9.85546875" bestFit="1" customWidth="1"/>
    <col min="9" max="9" width="10.28515625" bestFit="1" customWidth="1"/>
    <col min="13" max="13" width="13.85546875" bestFit="1" customWidth="1"/>
    <col min="16" max="16" width="12.28515625" bestFit="1" customWidth="1"/>
  </cols>
  <sheetData>
    <row r="3" spans="1:9" ht="59.25" customHeight="1" x14ac:dyDescent="0.25">
      <c r="A3" s="1"/>
      <c r="B3" s="1"/>
      <c r="C3" s="34" t="s">
        <v>39</v>
      </c>
      <c r="D3" s="34"/>
      <c r="E3" s="1"/>
      <c r="F3" s="1"/>
      <c r="G3" s="1"/>
      <c r="H3" s="1"/>
      <c r="I3" s="1"/>
    </row>
    <row r="4" spans="1:9" ht="42" customHeight="1" x14ac:dyDescent="0.25">
      <c r="C4" s="7" t="s">
        <v>28</v>
      </c>
      <c r="D4" s="8">
        <f>D5+D6+D7</f>
        <v>344453.03</v>
      </c>
      <c r="F4" s="3">
        <f>'[1]свод по форме 8'!$N$3+'[1]свод по форме 8'!$D$61+'[1]свод по форме 8'!$F$61</f>
        <v>607576.71060259605</v>
      </c>
      <c r="G4" s="3">
        <f>F4-D4</f>
        <v>263123.68060259602</v>
      </c>
    </row>
    <row r="5" spans="1:9" ht="24" customHeight="1" x14ac:dyDescent="0.25">
      <c r="C5" s="9" t="s">
        <v>31</v>
      </c>
      <c r="D5" s="10">
        <v>333916.79999999999</v>
      </c>
    </row>
    <row r="6" spans="1:9" ht="24" customHeight="1" x14ac:dyDescent="0.25">
      <c r="C6" s="9" t="s">
        <v>34</v>
      </c>
      <c r="D6" s="10">
        <v>9632.4</v>
      </c>
    </row>
    <row r="7" spans="1:9" ht="24" customHeight="1" x14ac:dyDescent="0.25">
      <c r="C7" s="9" t="s">
        <v>35</v>
      </c>
      <c r="D7" s="10">
        <v>903.83</v>
      </c>
      <c r="E7" s="24"/>
    </row>
    <row r="8" spans="1:9" ht="48.75" customHeight="1" x14ac:dyDescent="0.25">
      <c r="C8" s="7" t="s">
        <v>0</v>
      </c>
      <c r="D8" s="8">
        <f>D9+D10+D14+D17+D18+D19+D20+D21+D22+D23+D24+D25+D26</f>
        <v>289612.82585000002</v>
      </c>
      <c r="E8" s="25"/>
      <c r="F8" s="23"/>
      <c r="G8" s="8"/>
      <c r="H8" s="3"/>
    </row>
    <row r="9" spans="1:9" ht="42" customHeight="1" x14ac:dyDescent="0.25">
      <c r="C9" s="11" t="s">
        <v>1</v>
      </c>
      <c r="D9" s="17">
        <v>0</v>
      </c>
      <c r="E9" s="24"/>
      <c r="F9" s="3"/>
    </row>
    <row r="10" spans="1:9" ht="59.25" customHeight="1" x14ac:dyDescent="0.25">
      <c r="C10" s="12" t="s">
        <v>2</v>
      </c>
      <c r="D10" s="10">
        <f>D11</f>
        <v>141813.25924000001</v>
      </c>
      <c r="F10" s="3"/>
      <c r="G10" s="3"/>
    </row>
    <row r="11" spans="1:9" ht="33" customHeight="1" x14ac:dyDescent="0.25">
      <c r="C11" s="13" t="s">
        <v>29</v>
      </c>
      <c r="D11" s="10">
        <f>'[2]БДР отч.пер.'!$O$55</f>
        <v>141813.25924000001</v>
      </c>
      <c r="F11" s="3"/>
      <c r="G11" s="3"/>
    </row>
    <row r="12" spans="1:9" ht="33" customHeight="1" x14ac:dyDescent="0.25">
      <c r="C12" s="14" t="s">
        <v>36</v>
      </c>
      <c r="D12" s="10">
        <v>25712.995999999999</v>
      </c>
      <c r="F12" s="3"/>
    </row>
    <row r="13" spans="1:9" ht="33" customHeight="1" x14ac:dyDescent="0.25">
      <c r="C13" s="14" t="s">
        <v>37</v>
      </c>
      <c r="D13" s="10">
        <f>D11/D12</f>
        <v>5.515236701316331</v>
      </c>
      <c r="F13" s="3"/>
    </row>
    <row r="14" spans="1:9" ht="59.25" customHeight="1" x14ac:dyDescent="0.25">
      <c r="C14" s="12" t="s">
        <v>3</v>
      </c>
      <c r="D14" s="10">
        <f>'[2]БДР отч.пер.'!$O$60</f>
        <v>28585.521369999999</v>
      </c>
      <c r="F14" s="3"/>
    </row>
    <row r="15" spans="1:9" ht="29.25" customHeight="1" x14ac:dyDescent="0.25">
      <c r="C15" s="14" t="s">
        <v>38</v>
      </c>
      <c r="D15" s="28">
        <f>'[3]Факт 2017-факт 2018'!$G$35</f>
        <v>6552.6916500000007</v>
      </c>
      <c r="F15" s="3"/>
    </row>
    <row r="16" spans="1:9" ht="29.25" customHeight="1" x14ac:dyDescent="0.25">
      <c r="C16" s="14" t="s">
        <v>30</v>
      </c>
      <c r="D16" s="10">
        <f>D14/D15</f>
        <v>4.3624090521640824</v>
      </c>
      <c r="F16" s="3"/>
    </row>
    <row r="17" spans="3:6" ht="44.25" customHeight="1" x14ac:dyDescent="0.25">
      <c r="C17" s="12" t="s">
        <v>4</v>
      </c>
      <c r="D17" s="10">
        <v>2372.9499999999998</v>
      </c>
      <c r="F17" s="3"/>
    </row>
    <row r="18" spans="3:6" ht="44.25" customHeight="1" x14ac:dyDescent="0.25">
      <c r="C18" s="12" t="s">
        <v>5</v>
      </c>
      <c r="D18" s="10">
        <v>52.9</v>
      </c>
      <c r="F18" s="3"/>
    </row>
    <row r="19" spans="3:6" ht="44.25" customHeight="1" x14ac:dyDescent="0.25">
      <c r="C19" s="12" t="s">
        <v>6</v>
      </c>
      <c r="D19" s="10">
        <v>13396.97</v>
      </c>
      <c r="F19" s="3"/>
    </row>
    <row r="20" spans="3:6" ht="44.25" customHeight="1" x14ac:dyDescent="0.25">
      <c r="C20" s="12" t="s">
        <v>7</v>
      </c>
      <c r="D20" s="15">
        <v>17603.64</v>
      </c>
      <c r="F20" s="3"/>
    </row>
    <row r="21" spans="3:6" ht="44.25" customHeight="1" x14ac:dyDescent="0.25">
      <c r="C21" s="12" t="s">
        <v>8</v>
      </c>
      <c r="D21" s="15">
        <f>'[2]БДР отч.пер.'!$O$70</f>
        <v>7493.4858599999989</v>
      </c>
      <c r="F21" s="3"/>
    </row>
    <row r="22" spans="3:6" ht="44.25" customHeight="1" x14ac:dyDescent="0.25">
      <c r="C22" s="12" t="s">
        <v>9</v>
      </c>
      <c r="D22" s="15">
        <f>'[2]БДР отч.пер.'!$O$75</f>
        <v>18811.321769999995</v>
      </c>
      <c r="E22" s="24"/>
      <c r="F22" s="3"/>
    </row>
    <row r="23" spans="3:6" ht="44.25" customHeight="1" x14ac:dyDescent="0.25">
      <c r="C23" s="12" t="s">
        <v>10</v>
      </c>
      <c r="D23" s="15">
        <f>'[2]БДР отч.пер.'!$O$47-D10-D14-D17-D18-D19-D21-D22-D25-D26</f>
        <v>9842.0226499999626</v>
      </c>
      <c r="E23" s="27"/>
      <c r="F23" s="3"/>
    </row>
    <row r="24" spans="3:6" ht="44.25" customHeight="1" x14ac:dyDescent="0.25">
      <c r="C24" s="12" t="s">
        <v>11</v>
      </c>
      <c r="D24" s="15">
        <f>'[2]БДР отч.пер.'!$O$191-D20</f>
        <v>7184.3636000000042</v>
      </c>
      <c r="E24" s="27"/>
      <c r="F24" s="3"/>
    </row>
    <row r="25" spans="3:6" ht="75.75" customHeight="1" x14ac:dyDescent="0.25">
      <c r="C25" s="16" t="s">
        <v>32</v>
      </c>
      <c r="D25" s="15">
        <f>'[2]БДР отч.пер.'!$O$73</f>
        <v>31912.009050000001</v>
      </c>
      <c r="F25" s="3"/>
    </row>
    <row r="26" spans="3:6" ht="45" x14ac:dyDescent="0.25">
      <c r="C26" s="16" t="s">
        <v>12</v>
      </c>
      <c r="D26" s="15">
        <f>'[2]БДР отч.пер.'!$O$74-D22</f>
        <v>10544.382310000001</v>
      </c>
      <c r="F26" s="3"/>
    </row>
    <row r="27" spans="3:6" ht="71.25" x14ac:dyDescent="0.25">
      <c r="C27" s="18" t="s">
        <v>33</v>
      </c>
      <c r="D27" s="19">
        <f>'[2]БДР отч.пер.'!$O$333</f>
        <v>25022.428175084515</v>
      </c>
      <c r="F27" s="3"/>
    </row>
    <row r="28" spans="3:6" ht="42.75" x14ac:dyDescent="0.25">
      <c r="C28" s="7" t="s">
        <v>13</v>
      </c>
      <c r="D28" s="20" t="s">
        <v>40</v>
      </c>
      <c r="F28" s="3"/>
    </row>
    <row r="29" spans="3:6" ht="42.75" x14ac:dyDescent="0.25">
      <c r="C29" s="21" t="s">
        <v>14</v>
      </c>
      <c r="D29" s="19">
        <f>'[2]БДР отч.пер.'!$O$319</f>
        <v>54840.195040000021</v>
      </c>
      <c r="F29" s="3"/>
    </row>
    <row r="30" spans="3:6" ht="71.25" x14ac:dyDescent="0.25">
      <c r="C30" s="21" t="s">
        <v>15</v>
      </c>
      <c r="D30" s="33" t="s">
        <v>41</v>
      </c>
      <c r="F30" s="3"/>
    </row>
    <row r="31" spans="3:6" ht="57" x14ac:dyDescent="0.25">
      <c r="C31" s="21" t="s">
        <v>16</v>
      </c>
      <c r="D31" s="26"/>
      <c r="E31" s="32"/>
      <c r="F31" s="3"/>
    </row>
    <row r="32" spans="3:6" ht="42.75" x14ac:dyDescent="0.25">
      <c r="C32" s="21" t="s">
        <v>17</v>
      </c>
      <c r="D32" s="29">
        <v>30.045999999999999</v>
      </c>
      <c r="E32" s="4"/>
    </row>
    <row r="33" spans="3:5" ht="42.75" x14ac:dyDescent="0.25">
      <c r="C33" s="21" t="s">
        <v>18</v>
      </c>
      <c r="D33" s="29">
        <f>'[3]Факт 2017-факт 2018'!$G$59</f>
        <v>202.72400499999998</v>
      </c>
      <c r="E33" s="4"/>
    </row>
    <row r="34" spans="3:5" ht="42.75" x14ac:dyDescent="0.25">
      <c r="C34" s="21" t="s">
        <v>19</v>
      </c>
      <c r="D34" s="20">
        <v>0</v>
      </c>
      <c r="E34" s="5"/>
    </row>
    <row r="35" spans="3:5" ht="85.5" x14ac:dyDescent="0.25">
      <c r="C35" s="21" t="s">
        <v>20</v>
      </c>
      <c r="D35" s="30">
        <f>'[4]План-факт_2018'!$G$9</f>
        <v>199.27343999999999</v>
      </c>
      <c r="E35" s="4"/>
    </row>
    <row r="36" spans="3:5" ht="42.75" x14ac:dyDescent="0.25">
      <c r="C36" s="21" t="s">
        <v>21</v>
      </c>
      <c r="D36" s="31">
        <v>0</v>
      </c>
      <c r="E36" s="4"/>
    </row>
    <row r="37" spans="3:5" ht="28.5" x14ac:dyDescent="0.25">
      <c r="C37" s="21" t="s">
        <v>22</v>
      </c>
      <c r="D37" s="31">
        <v>0</v>
      </c>
      <c r="E37" s="4"/>
    </row>
    <row r="38" spans="3:5" ht="28.5" x14ac:dyDescent="0.25">
      <c r="C38" s="21" t="s">
        <v>23</v>
      </c>
      <c r="D38" s="22">
        <v>45.34</v>
      </c>
      <c r="E38" s="3"/>
    </row>
    <row r="39" spans="3:5" ht="28.5" x14ac:dyDescent="0.25">
      <c r="C39" s="21" t="s">
        <v>24</v>
      </c>
      <c r="D39" s="22">
        <v>26.11</v>
      </c>
      <c r="E39" s="3"/>
    </row>
    <row r="40" spans="3:5" ht="120.75" customHeight="1" x14ac:dyDescent="0.25">
      <c r="C40" s="21" t="s">
        <v>25</v>
      </c>
      <c r="D40" s="35" t="s">
        <v>42</v>
      </c>
      <c r="E40" s="6"/>
    </row>
    <row r="41" spans="3:5" ht="71.25" x14ac:dyDescent="0.25">
      <c r="C41" s="21" t="s">
        <v>26</v>
      </c>
      <c r="D41" s="29">
        <v>25.74</v>
      </c>
      <c r="E41" s="6"/>
    </row>
    <row r="42" spans="3:5" ht="71.25" x14ac:dyDescent="0.25">
      <c r="C42" s="21" t="s">
        <v>27</v>
      </c>
      <c r="D42" s="29">
        <v>0.13600000000000001</v>
      </c>
      <c r="E42" s="6"/>
    </row>
  </sheetData>
  <mergeCells count="1">
    <mergeCell ref="C3:D3"/>
  </mergeCells>
  <hyperlinks>
    <hyperlink ref="C30" r:id="rId1" display="consultantplus://offline/ref=75FB42DE5B9449EA779BA0ED10797CF8FBAF0DED6DC9642D17A05F082F3C747A292858DFF2E1E4D6B663L"/>
  </hyperlinks>
  <pageMargins left="0.70866141732283472" right="0.70866141732283472" top="0.74803149606299213" bottom="0.74803149606299213" header="0.31496062992125984" footer="0.31496062992125984"/>
  <pageSetup paperSize="9" scale="71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Пользователь Windows</cp:lastModifiedBy>
  <cp:lastPrinted>2020-01-24T05:06:07Z</cp:lastPrinted>
  <dcterms:created xsi:type="dcterms:W3CDTF">2018-03-01T11:56:52Z</dcterms:created>
  <dcterms:modified xsi:type="dcterms:W3CDTF">2020-01-27T07:31:54Z</dcterms:modified>
</cp:coreProperties>
</file>